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Hoja1!$A$1:$J$85</definedName>
  </definedNames>
  <calcPr calcId="144525"/>
</workbook>
</file>

<file path=xl/calcChain.xml><?xml version="1.0" encoding="utf-8"?>
<calcChain xmlns="http://schemas.openxmlformats.org/spreadsheetml/2006/main">
  <c r="I74" i="1" l="1"/>
  <c r="H74" i="1"/>
  <c r="G74" i="1"/>
  <c r="F74" i="1"/>
  <c r="E74" i="1"/>
  <c r="D74" i="1"/>
  <c r="C74" i="1"/>
  <c r="I70" i="1"/>
  <c r="H70" i="1"/>
  <c r="G70" i="1"/>
  <c r="F70" i="1"/>
  <c r="E70" i="1"/>
  <c r="D70" i="1"/>
  <c r="C70" i="1"/>
  <c r="E69" i="1"/>
  <c r="J69" i="1" s="1"/>
  <c r="J62" i="1" s="1"/>
  <c r="I62" i="1"/>
  <c r="H62" i="1"/>
  <c r="G62" i="1"/>
  <c r="F62" i="1"/>
  <c r="D62" i="1"/>
  <c r="C62" i="1"/>
  <c r="E60" i="1"/>
  <c r="J60" i="1" s="1"/>
  <c r="J58" i="1" s="1"/>
  <c r="I58" i="1"/>
  <c r="H58" i="1"/>
  <c r="G58" i="1"/>
  <c r="F58" i="1"/>
  <c r="E58" i="1"/>
  <c r="D58" i="1"/>
  <c r="C58" i="1"/>
  <c r="E54" i="1"/>
  <c r="J54" i="1" s="1"/>
  <c r="E51" i="1"/>
  <c r="J51" i="1" s="1"/>
  <c r="E50" i="1"/>
  <c r="J50" i="1" s="1"/>
  <c r="E49" i="1"/>
  <c r="J49" i="1" s="1"/>
  <c r="I48" i="1"/>
  <c r="H48" i="1"/>
  <c r="G48" i="1"/>
  <c r="F48" i="1"/>
  <c r="D48" i="1"/>
  <c r="C48" i="1"/>
  <c r="E42" i="1"/>
  <c r="J42" i="1" s="1"/>
  <c r="J38" i="1" s="1"/>
  <c r="I38" i="1"/>
  <c r="H38" i="1"/>
  <c r="G38" i="1"/>
  <c r="F38" i="1"/>
  <c r="D38" i="1"/>
  <c r="C38" i="1"/>
  <c r="E37" i="1"/>
  <c r="J37" i="1" s="1"/>
  <c r="E36" i="1"/>
  <c r="J36" i="1" s="1"/>
  <c r="E35" i="1"/>
  <c r="J35" i="1" s="1"/>
  <c r="E34" i="1"/>
  <c r="J34" i="1" s="1"/>
  <c r="E33" i="1"/>
  <c r="J33" i="1" s="1"/>
  <c r="E32" i="1"/>
  <c r="J32" i="1" s="1"/>
  <c r="E31" i="1"/>
  <c r="J31" i="1" s="1"/>
  <c r="E30" i="1"/>
  <c r="J30" i="1" s="1"/>
  <c r="E29" i="1"/>
  <c r="J29" i="1" s="1"/>
  <c r="I28" i="1"/>
  <c r="H28" i="1"/>
  <c r="G28" i="1"/>
  <c r="F28" i="1"/>
  <c r="D28" i="1"/>
  <c r="C28" i="1"/>
  <c r="E28" i="1" s="1"/>
  <c r="E27" i="1"/>
  <c r="J27" i="1" s="1"/>
  <c r="E25" i="1"/>
  <c r="J25" i="1" s="1"/>
  <c r="E24" i="1"/>
  <c r="J24" i="1" s="1"/>
  <c r="E23" i="1"/>
  <c r="J23" i="1" s="1"/>
  <c r="E22" i="1"/>
  <c r="J22" i="1" s="1"/>
  <c r="E21" i="1"/>
  <c r="J21" i="1" s="1"/>
  <c r="E20" i="1"/>
  <c r="J20" i="1" s="1"/>
  <c r="E19" i="1"/>
  <c r="J19" i="1" s="1"/>
  <c r="I18" i="1"/>
  <c r="H18" i="1"/>
  <c r="G18" i="1"/>
  <c r="F18" i="1"/>
  <c r="D18" i="1"/>
  <c r="C18" i="1"/>
  <c r="E18" i="1" s="1"/>
  <c r="J18" i="1" s="1"/>
  <c r="E15" i="1"/>
  <c r="J15" i="1" s="1"/>
  <c r="E14" i="1"/>
  <c r="J14" i="1" s="1"/>
  <c r="E13" i="1"/>
  <c r="J13" i="1" s="1"/>
  <c r="E12" i="1"/>
  <c r="J12" i="1" s="1"/>
  <c r="E11" i="1"/>
  <c r="I10" i="1"/>
  <c r="H10" i="1"/>
  <c r="G10" i="1"/>
  <c r="F10" i="1"/>
  <c r="D10" i="1"/>
  <c r="C10" i="1"/>
  <c r="J28" i="1" l="1"/>
  <c r="F83" i="1"/>
  <c r="E10" i="1"/>
  <c r="J10" i="1" s="1"/>
  <c r="G83" i="1"/>
  <c r="E48" i="1"/>
  <c r="H83" i="1"/>
  <c r="D83" i="1"/>
  <c r="I83" i="1"/>
  <c r="C83" i="1"/>
  <c r="J48" i="1"/>
  <c r="J11" i="1"/>
  <c r="E38" i="1"/>
  <c r="E62" i="1"/>
  <c r="E83" i="1" l="1"/>
  <c r="J83" i="1"/>
</calcChain>
</file>

<file path=xl/comments1.xml><?xml version="1.0" encoding="utf-8"?>
<comments xmlns="http://schemas.openxmlformats.org/spreadsheetml/2006/main">
  <authors>
    <author>DGCG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<sst xmlns="http://schemas.openxmlformats.org/spreadsheetml/2006/main" count="91" uniqueCount="91">
  <si>
    <t>ESTADO ANALÍTICO DEL EJERCICIO DEL PRESUPUESTO DE EGRESOS</t>
  </si>
  <si>
    <t>CLASIFICACIÓN POR OBJETO DEL GASTO (CAPÍTULO Y CONCEPTO)</t>
  </si>
  <si>
    <t>DEL 01 DE ENERO AL 30 DE JUNIO DE 2018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</si>
  <si>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</si>
  <si>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</si>
  <si>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</si>
  <si>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</si>
  <si>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</si>
  <si>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</si>
  <si>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</si>
  <si>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</si>
  <si>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</si>
  <si>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</si>
  <si>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</si>
  <si>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</si>
  <si>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</si>
  <si>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</si>
  <si>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</si>
  <si>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</si>
  <si>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</si>
  <si>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</si>
  <si>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</si>
  <si>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</si>
  <si>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</si>
  <si>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</si>
  <si>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</si>
  <si>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</t>
  </si>
  <si>
    <t>Alimentos y utensilios</t>
  </si>
  <si>
    <t>Materias primas y materiales de producción y comer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</si>
  <si>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</si>
  <si>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</si>
  <si>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</si>
  <si>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</si>
  <si>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</si>
  <si>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</si>
  <si>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</si>
  <si>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</si>
  <si>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</si>
  <si>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</si>
  <si>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</si>
  <si>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</si>
  <si>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</si>
  <si>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</si>
  <si>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</si>
  <si>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</si>
  <si>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</si>
  <si>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</si>
  <si>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</si>
  <si>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</si>
  <si>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</si>
  <si>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</si>
  <si>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</si>
  <si>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Transferecnias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</si>
  <si>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</si>
  <si>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</si>
  <si>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</si>
  <si>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</si>
  <si>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</si>
  <si>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</si>
  <si>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</si>
  <si>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</si>
  <si>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</si>
  <si>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</si>
  <si>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</si>
  <si>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</si>
  <si>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Inversión Pública </t>
  </si>
  <si>
    <t>Obras Pública en bienea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</si>
  <si>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</si>
  <si>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</si>
  <si>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</si>
  <si>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</si>
  <si>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</si>
  <si>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</si>
  <si>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</si>
  <si>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</si>
  <si>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</si>
  <si>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</si>
  <si>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</si>
  <si>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</si>
  <si>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</si>
  <si>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</si>
  <si>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</si>
  <si>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</si>
  <si>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</si>
  <si>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</si>
  <si>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</si>
  <si>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</t>
  </si>
  <si>
    <t>Apoyos Financieros</t>
  </si>
  <si>
    <t>Adeudos de Ejercicios Fiscales Anteriores (Adefas)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</si>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</sst>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2" borderId="0" xfId="0" applyFont="1" applyFill="1" applyBorder="1" applyAlignment="1">
      <alignment horizontal="center"/>
    </xf>
    <xf numFmtId="0" fontId="2" fillId="3" borderId="0" xfId="0" applyFont="1" applyFill="1"/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43" fontId="5" fillId="0" borderId="5" xfId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" fontId="2" fillId="0" borderId="7" xfId="0" applyNumberFormat="1" applyFont="1" applyFill="1" applyBorder="1"/>
    <xf numFmtId="43" fontId="2" fillId="0" borderId="7" xfId="1" applyFont="1" applyFill="1" applyBorder="1"/>
    <xf numFmtId="4" fontId="2" fillId="0" borderId="0" xfId="0" applyNumberFormat="1" applyFont="1"/>
    <xf numFmtId="4" fontId="2" fillId="0" borderId="0" xfId="0" applyNumberFormat="1" applyFont="1" applyFill="1" applyBorder="1"/>
    <xf numFmtId="43" fontId="2" fillId="0" borderId="0" xfId="1" applyFont="1" applyFill="1" applyBorder="1"/>
    <xf numFmtId="43" fontId="2" fillId="0" borderId="8" xfId="1" applyFont="1" applyFill="1" applyBorder="1"/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3" fontId="5" fillId="0" borderId="7" xfId="1" applyFont="1" applyFill="1" applyBorder="1" applyAlignment="1">
      <alignment horizontal="right" vertical="center" wrapText="1"/>
    </xf>
    <xf numFmtId="43" fontId="5" fillId="0" borderId="0" xfId="1" applyFont="1" applyFill="1" applyBorder="1" applyAlignment="1">
      <alignment horizontal="right" vertical="center" wrapText="1"/>
    </xf>
    <xf numFmtId="43" fontId="5" fillId="0" borderId="8" xfId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4" fontId="0" fillId="0" borderId="0" xfId="0" applyNumberFormat="1"/>
    <xf numFmtId="0" fontId="2" fillId="0" borderId="0" xfId="0" applyFont="1" applyFill="1"/>
    <xf numFmtId="43" fontId="5" fillId="0" borderId="7" xfId="1" applyFont="1" applyFill="1" applyBorder="1"/>
    <xf numFmtId="43" fontId="2" fillId="0" borderId="7" xfId="1" applyFont="1" applyFill="1" applyBorder="1" applyAlignment="1">
      <alignment horizontal="right" vertical="center" wrapText="1"/>
    </xf>
    <xf numFmtId="43" fontId="2" fillId="0" borderId="0" xfId="0" applyNumberFormat="1" applyFont="1"/>
    <xf numFmtId="4" fontId="5" fillId="0" borderId="7" xfId="0" applyNumberFormat="1" applyFont="1" applyFill="1" applyBorder="1"/>
    <xf numFmtId="4" fontId="0" fillId="0" borderId="8" xfId="0" applyNumberFormat="1" applyBorder="1"/>
    <xf numFmtId="4" fontId="2" fillId="0" borderId="8" xfId="0" applyNumberFormat="1" applyFont="1" applyFill="1" applyBorder="1"/>
    <xf numFmtId="43" fontId="5" fillId="0" borderId="8" xfId="1" applyFont="1" applyFill="1" applyBorder="1"/>
    <xf numFmtId="4" fontId="2" fillId="0" borderId="9" xfId="0" applyNumberFormat="1" applyFont="1" applyFill="1" applyBorder="1"/>
    <xf numFmtId="0" fontId="5" fillId="3" borderId="0" xfId="0" applyFont="1" applyFill="1"/>
    <xf numFmtId="0" fontId="5" fillId="0" borderId="10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 wrapText="1"/>
    </xf>
    <xf numFmtId="43" fontId="5" fillId="0" borderId="2" xfId="1" applyFont="1" applyFill="1" applyBorder="1" applyAlignment="1">
      <alignment vertical="center" wrapText="1"/>
    </xf>
    <xf numFmtId="0" fontId="5" fillId="0" borderId="0" xfId="0" applyFont="1"/>
    <xf numFmtId="43" fontId="5" fillId="0" borderId="0" xfId="0" applyNumberFormat="1" applyFont="1"/>
    <xf numFmtId="0" fontId="7" fillId="0" borderId="0" xfId="0" applyFont="1" applyAlignment="1">
      <alignment horizontal="center"/>
    </xf>
    <xf numFmtId="43" fontId="7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tabSelected="1" workbookViewId="0">
      <selection activeCell="A7" sqref="A7:B9"/>
    </sheetView>
  </sheetViews>
  <sheetFormatPr baseColWidth="10" defaultColWidth="11.44140625" defaultRowHeight="13.2" x14ac:dyDescent="0.25"/>
  <cols>
    <col min="1" max="1" width="4.5546875" style="1" customWidth="1"/>
    <col min="2" max="2" width="48.109375" style="1" bestFit="1" customWidth="1"/>
    <col min="3" max="3" width="14.6640625" style="1" customWidth="1"/>
    <col min="4" max="4" width="14.5546875" style="1" customWidth="1"/>
    <col min="5" max="5" width="16.33203125" style="1" customWidth="1"/>
    <col min="6" max="6" width="15.44140625" style="1" customWidth="1"/>
    <col min="7" max="7" width="14.5546875" style="1" customWidth="1"/>
    <col min="8" max="9" width="15" style="1" customWidth="1"/>
    <col min="10" max="10" width="14.44140625" style="1" customWidth="1"/>
    <col min="11" max="11" width="3.6640625" style="3" customWidth="1"/>
    <col min="12" max="12" width="13.109375" style="1" bestFit="1" customWidth="1"/>
    <col min="13" max="13" width="12.6640625" style="1" bestFit="1" customWidth="1"/>
    <col min="14" max="16384" width="11.44140625" style="1"/>
  </cols>
  <sheetData>
    <row r="1" spans="1:13" ht="14.25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3" ht="14.2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3" ht="14.25" customHeight="1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3" s="3" customFormat="1" ht="6.75" customHeight="1" x14ac:dyDescent="0.25"/>
    <row r="5" spans="1:13" s="3" customFormat="1" ht="18" customHeight="1" x14ac:dyDescent="0.25">
      <c r="B5" s="4" t="s">
        <v>3</v>
      </c>
      <c r="C5" s="5" t="s">
        <v>4</v>
      </c>
      <c r="D5" s="5"/>
      <c r="E5" s="5"/>
      <c r="F5" s="5"/>
      <c r="G5" s="6"/>
      <c r="H5" s="6"/>
      <c r="I5" s="6"/>
    </row>
    <row r="6" spans="1:13" s="3" customFormat="1" ht="6.75" customHeight="1" x14ac:dyDescent="0.25"/>
    <row r="7" spans="1:13" x14ac:dyDescent="0.25">
      <c r="A7" s="7" t="s">
        <v>5</v>
      </c>
      <c r="B7" s="7"/>
      <c r="C7" s="8" t="s">
        <v>6</v>
      </c>
      <c r="D7" s="8"/>
      <c r="E7" s="8"/>
      <c r="F7" s="8"/>
      <c r="G7" s="8"/>
      <c r="H7" s="8"/>
      <c r="I7" s="8"/>
      <c r="J7" s="8" t="s">
        <v>7</v>
      </c>
    </row>
    <row r="8" spans="1:13" ht="26.4" x14ac:dyDescent="0.25">
      <c r="A8" s="7"/>
      <c r="B8" s="7"/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8"/>
    </row>
    <row r="9" spans="1:13" ht="11.25" customHeight="1" x14ac:dyDescent="0.25">
      <c r="A9" s="7"/>
      <c r="B9" s="7"/>
      <c r="C9" s="9">
        <v>1</v>
      </c>
      <c r="D9" s="9">
        <v>2</v>
      </c>
      <c r="E9" s="9" t="s">
        <v>15</v>
      </c>
      <c r="F9" s="9">
        <v>4</v>
      </c>
      <c r="G9" s="9">
        <v>5</v>
      </c>
      <c r="H9" s="9">
        <v>6</v>
      </c>
      <c r="I9" s="9">
        <v>7</v>
      </c>
      <c r="J9" s="9" t="s">
        <v>16</v>
      </c>
    </row>
    <row r="10" spans="1:13" x14ac:dyDescent="0.25">
      <c r="A10" s="10" t="s">
        <v>17</v>
      </c>
      <c r="B10" s="11"/>
      <c r="C10" s="12">
        <f>SUM(C11:C17)</f>
        <v>28092016.350000001</v>
      </c>
      <c r="D10" s="12">
        <f t="shared" ref="D10:I10" si="0">SUM(D11:D17)</f>
        <v>10693706.469999999</v>
      </c>
      <c r="E10" s="12">
        <f t="shared" si="0"/>
        <v>38785722.82</v>
      </c>
      <c r="F10" s="12">
        <f t="shared" si="0"/>
        <v>18668257.350000001</v>
      </c>
      <c r="G10" s="12">
        <f t="shared" si="0"/>
        <v>18668257.350000001</v>
      </c>
      <c r="H10" s="12">
        <f t="shared" si="0"/>
        <v>18668257.350000001</v>
      </c>
      <c r="I10" s="12">
        <f t="shared" si="0"/>
        <v>18668257.350000001</v>
      </c>
      <c r="J10" s="12">
        <f>+E10-G10</f>
        <v>20117465.469999999</v>
      </c>
    </row>
    <row r="11" spans="1:13" x14ac:dyDescent="0.25">
      <c r="A11" s="13"/>
      <c r="B11" s="14" t="s">
        <v>18</v>
      </c>
      <c r="C11" s="15">
        <v>14495515.550000001</v>
      </c>
      <c r="D11" s="16">
        <v>4771316</v>
      </c>
      <c r="E11" s="15">
        <f>+C11+D11</f>
        <v>19266831.550000001</v>
      </c>
      <c r="F11" s="16">
        <v>10069362.300000001</v>
      </c>
      <c r="G11" s="16">
        <v>10069362.300000001</v>
      </c>
      <c r="H11" s="16">
        <v>10069362.300000001</v>
      </c>
      <c r="I11" s="16">
        <v>10069362.300000001</v>
      </c>
      <c r="J11" s="16">
        <f>+E11-G11</f>
        <v>9197469.25</v>
      </c>
      <c r="L11" s="17"/>
      <c r="M11" s="17"/>
    </row>
    <row r="12" spans="1:13" x14ac:dyDescent="0.25">
      <c r="A12" s="13"/>
      <c r="B12" s="14" t="s">
        <v>19</v>
      </c>
      <c r="C12" s="15">
        <v>6962341.9000000004</v>
      </c>
      <c r="D12" s="16">
        <v>2365296.38</v>
      </c>
      <c r="E12" s="15">
        <f t="shared" ref="E12:E27" si="1">+C12+D12</f>
        <v>9327638.2800000012</v>
      </c>
      <c r="F12" s="16">
        <v>3781007.24</v>
      </c>
      <c r="G12" s="16">
        <v>3781007.24</v>
      </c>
      <c r="H12" s="16">
        <v>3781007.24</v>
      </c>
      <c r="I12" s="16">
        <v>3781007.24</v>
      </c>
      <c r="J12" s="16">
        <f t="shared" ref="J12:J27" si="2">+E12-G12</f>
        <v>5546631.040000001</v>
      </c>
      <c r="M12" s="17"/>
    </row>
    <row r="13" spans="1:13" x14ac:dyDescent="0.25">
      <c r="A13" s="13"/>
      <c r="B13" s="14" t="s">
        <v>20</v>
      </c>
      <c r="C13" s="15">
        <v>682782.34</v>
      </c>
      <c r="D13" s="18">
        <v>588882.63</v>
      </c>
      <c r="E13" s="15">
        <f t="shared" si="1"/>
        <v>1271664.97</v>
      </c>
      <c r="F13" s="16">
        <v>170395.07</v>
      </c>
      <c r="G13" s="16">
        <v>170395.07</v>
      </c>
      <c r="H13" s="16">
        <v>170395.07</v>
      </c>
      <c r="I13" s="16">
        <v>170395.07</v>
      </c>
      <c r="J13" s="16">
        <f t="shared" si="2"/>
        <v>1101269.8999999999</v>
      </c>
    </row>
    <row r="14" spans="1:13" x14ac:dyDescent="0.25">
      <c r="A14" s="13"/>
      <c r="B14" s="14" t="s">
        <v>21</v>
      </c>
      <c r="C14" s="15">
        <v>2242576.02</v>
      </c>
      <c r="D14" s="18">
        <v>1758348.33</v>
      </c>
      <c r="E14" s="15">
        <f t="shared" si="1"/>
        <v>4000924.35</v>
      </c>
      <c r="F14" s="16">
        <v>2036721.14</v>
      </c>
      <c r="G14" s="16">
        <v>2036721.14</v>
      </c>
      <c r="H14" s="16">
        <v>2036721.14</v>
      </c>
      <c r="I14" s="16">
        <v>2036721.14</v>
      </c>
      <c r="J14" s="16">
        <f t="shared" si="2"/>
        <v>1964203.2100000002</v>
      </c>
    </row>
    <row r="15" spans="1:13" x14ac:dyDescent="0.25">
      <c r="A15" s="13"/>
      <c r="B15" s="14" t="s">
        <v>22</v>
      </c>
      <c r="C15" s="15">
        <v>3708800.54</v>
      </c>
      <c r="D15" s="16">
        <v>1209863.1299999999</v>
      </c>
      <c r="E15" s="15">
        <f t="shared" si="1"/>
        <v>4918663.67</v>
      </c>
      <c r="F15" s="16">
        <v>2610771.6</v>
      </c>
      <c r="G15" s="16">
        <v>2610771.6</v>
      </c>
      <c r="H15" s="16">
        <v>2610771.6</v>
      </c>
      <c r="I15" s="16">
        <v>2610771.6</v>
      </c>
      <c r="J15" s="16">
        <f t="shared" si="2"/>
        <v>2307892.0699999998</v>
      </c>
    </row>
    <row r="16" spans="1:13" x14ac:dyDescent="0.25">
      <c r="A16" s="13"/>
      <c r="B16" s="14" t="s">
        <v>23</v>
      </c>
      <c r="C16" s="15">
        <v>0</v>
      </c>
      <c r="D16" s="19">
        <v>0</v>
      </c>
      <c r="E16" s="15">
        <v>0</v>
      </c>
      <c r="F16" s="16">
        <v>0</v>
      </c>
      <c r="G16" s="16">
        <v>0</v>
      </c>
      <c r="H16" s="16">
        <v>0</v>
      </c>
      <c r="I16" s="20">
        <v>0</v>
      </c>
      <c r="J16" s="16">
        <v>0</v>
      </c>
    </row>
    <row r="17" spans="1:12" x14ac:dyDescent="0.25">
      <c r="A17" s="13"/>
      <c r="B17" s="14" t="s">
        <v>24</v>
      </c>
      <c r="C17" s="15">
        <v>0</v>
      </c>
      <c r="D17" s="19">
        <v>0</v>
      </c>
      <c r="E17" s="15">
        <v>0</v>
      </c>
      <c r="F17" s="16">
        <v>0</v>
      </c>
      <c r="G17" s="16">
        <v>0</v>
      </c>
      <c r="H17" s="16">
        <v>0</v>
      </c>
      <c r="I17" s="20">
        <v>0</v>
      </c>
      <c r="J17" s="16">
        <v>0</v>
      </c>
    </row>
    <row r="18" spans="1:12" x14ac:dyDescent="0.25">
      <c r="A18" s="21" t="s">
        <v>25</v>
      </c>
      <c r="B18" s="22"/>
      <c r="C18" s="23">
        <f>SUM(C19:C27)</f>
        <v>1003710.5899999999</v>
      </c>
      <c r="D18" s="24">
        <f>SUM(D19:D27)</f>
        <v>1007342.45</v>
      </c>
      <c r="E18" s="23">
        <f>+C18+D18</f>
        <v>2011053.0399999998</v>
      </c>
      <c r="F18" s="23">
        <f>SUM(F19:F27)</f>
        <v>575661.87</v>
      </c>
      <c r="G18" s="23">
        <f>SUM(G19:G27)</f>
        <v>575661.87</v>
      </c>
      <c r="H18" s="23">
        <f>SUM(H19:H27)</f>
        <v>575661.87</v>
      </c>
      <c r="I18" s="25">
        <f>SUM(I19:I27)</f>
        <v>575661.87</v>
      </c>
      <c r="J18" s="23">
        <f>+E18-G18</f>
        <v>1435391.17</v>
      </c>
    </row>
    <row r="19" spans="1:12" ht="14.4" x14ac:dyDescent="0.3">
      <c r="A19" s="26"/>
      <c r="B19" s="27" t="s">
        <v>26</v>
      </c>
      <c r="C19" s="15">
        <v>213385.24</v>
      </c>
      <c r="D19" s="28">
        <v>242989.68</v>
      </c>
      <c r="E19" s="15">
        <f t="shared" si="1"/>
        <v>456374.92</v>
      </c>
      <c r="F19" s="16">
        <v>145654.43</v>
      </c>
      <c r="G19" s="16">
        <v>145654.43</v>
      </c>
      <c r="H19" s="16">
        <v>145654.43</v>
      </c>
      <c r="I19" s="16">
        <v>145654.43</v>
      </c>
      <c r="J19" s="16">
        <f t="shared" si="2"/>
        <v>310720.49</v>
      </c>
      <c r="L19" s="17"/>
    </row>
    <row r="20" spans="1:12" ht="14.4" x14ac:dyDescent="0.3">
      <c r="A20" s="26"/>
      <c r="B20" s="27" t="s">
        <v>27</v>
      </c>
      <c r="C20" s="15">
        <v>63500</v>
      </c>
      <c r="D20" s="28">
        <v>70298.789999999994</v>
      </c>
      <c r="E20" s="15">
        <f t="shared" si="1"/>
        <v>133798.78999999998</v>
      </c>
      <c r="F20" s="16">
        <v>51996.45</v>
      </c>
      <c r="G20" s="16">
        <v>51996.45</v>
      </c>
      <c r="H20" s="16">
        <v>51996.45</v>
      </c>
      <c r="I20" s="16">
        <v>51996.45</v>
      </c>
      <c r="J20" s="16">
        <f t="shared" si="2"/>
        <v>81802.339999999982</v>
      </c>
    </row>
    <row r="21" spans="1:12" s="29" customFormat="1" ht="14.4" x14ac:dyDescent="0.3">
      <c r="A21" s="26"/>
      <c r="B21" s="27" t="s">
        <v>28</v>
      </c>
      <c r="C21" s="30">
        <v>0</v>
      </c>
      <c r="D21" s="28">
        <v>0</v>
      </c>
      <c r="E21" s="15">
        <f t="shared" si="1"/>
        <v>0</v>
      </c>
      <c r="F21" s="16">
        <v>0</v>
      </c>
      <c r="G21" s="16">
        <v>0</v>
      </c>
      <c r="H21" s="16">
        <v>0</v>
      </c>
      <c r="I21" s="16">
        <v>0</v>
      </c>
      <c r="J21" s="16">
        <f t="shared" si="2"/>
        <v>0</v>
      </c>
    </row>
    <row r="22" spans="1:12" ht="14.4" x14ac:dyDescent="0.3">
      <c r="A22" s="26"/>
      <c r="B22" s="27" t="s">
        <v>29</v>
      </c>
      <c r="C22" s="15">
        <v>49563.360000000001</v>
      </c>
      <c r="D22" s="28">
        <v>103958.75</v>
      </c>
      <c r="E22" s="15">
        <f t="shared" si="1"/>
        <v>153522.10999999999</v>
      </c>
      <c r="F22" s="16">
        <v>61516.94</v>
      </c>
      <c r="G22" s="16">
        <v>61516.94</v>
      </c>
      <c r="H22" s="16">
        <v>61516.94</v>
      </c>
      <c r="I22" s="16">
        <v>61516.94</v>
      </c>
      <c r="J22" s="16">
        <f t="shared" si="2"/>
        <v>92005.169999999984</v>
      </c>
    </row>
    <row r="23" spans="1:12" ht="14.4" x14ac:dyDescent="0.3">
      <c r="A23" s="26"/>
      <c r="B23" s="27" t="s">
        <v>30</v>
      </c>
      <c r="C23" s="15">
        <v>119435.8</v>
      </c>
      <c r="D23" s="28">
        <v>523.01</v>
      </c>
      <c r="E23" s="15">
        <f t="shared" si="1"/>
        <v>119958.81</v>
      </c>
      <c r="F23" s="16">
        <v>34586.19</v>
      </c>
      <c r="G23" s="16">
        <v>34586.19</v>
      </c>
      <c r="H23" s="16">
        <v>34586.19</v>
      </c>
      <c r="I23" s="16">
        <v>34586.19</v>
      </c>
      <c r="J23" s="16">
        <f t="shared" si="2"/>
        <v>85372.62</v>
      </c>
    </row>
    <row r="24" spans="1:12" ht="14.4" x14ac:dyDescent="0.3">
      <c r="A24" s="26"/>
      <c r="B24" s="27" t="s">
        <v>31</v>
      </c>
      <c r="C24" s="15">
        <v>320000</v>
      </c>
      <c r="D24" s="28">
        <v>270000</v>
      </c>
      <c r="E24" s="15">
        <f t="shared" si="1"/>
        <v>590000</v>
      </c>
      <c r="F24" s="16">
        <v>184385.33</v>
      </c>
      <c r="G24" s="16">
        <v>184385.33</v>
      </c>
      <c r="H24" s="16">
        <v>184385.33</v>
      </c>
      <c r="I24" s="16">
        <v>184385.33</v>
      </c>
      <c r="J24" s="16">
        <f t="shared" si="2"/>
        <v>405614.67000000004</v>
      </c>
    </row>
    <row r="25" spans="1:12" ht="14.4" x14ac:dyDescent="0.3">
      <c r="A25" s="26"/>
      <c r="B25" s="27" t="s">
        <v>32</v>
      </c>
      <c r="C25" s="15">
        <v>188826.19</v>
      </c>
      <c r="D25" s="28">
        <v>20173.810000000001</v>
      </c>
      <c r="E25" s="15">
        <f t="shared" si="1"/>
        <v>209000</v>
      </c>
      <c r="F25" s="16">
        <v>21978.880000000001</v>
      </c>
      <c r="G25" s="16">
        <v>21978.880000000001</v>
      </c>
      <c r="H25" s="16">
        <v>21978.880000000001</v>
      </c>
      <c r="I25" s="16">
        <v>21978.880000000001</v>
      </c>
      <c r="J25" s="16">
        <f t="shared" si="2"/>
        <v>187021.12</v>
      </c>
    </row>
    <row r="26" spans="1:12" x14ac:dyDescent="0.25">
      <c r="A26" s="26"/>
      <c r="B26" s="27" t="s">
        <v>33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</row>
    <row r="27" spans="1:12" ht="14.4" x14ac:dyDescent="0.3">
      <c r="A27" s="13"/>
      <c r="B27" s="27" t="s">
        <v>34</v>
      </c>
      <c r="C27" s="15">
        <v>49000</v>
      </c>
      <c r="D27" s="28">
        <v>299398.40999999997</v>
      </c>
      <c r="E27" s="15">
        <f t="shared" si="1"/>
        <v>348398.41</v>
      </c>
      <c r="F27" s="16">
        <v>75543.649999999994</v>
      </c>
      <c r="G27" s="16">
        <v>75543.649999999994</v>
      </c>
      <c r="H27" s="16">
        <v>75543.649999999994</v>
      </c>
      <c r="I27" s="16">
        <v>75543.649999999994</v>
      </c>
      <c r="J27" s="16">
        <f t="shared" si="2"/>
        <v>272854.76</v>
      </c>
    </row>
    <row r="28" spans="1:12" x14ac:dyDescent="0.25">
      <c r="A28" s="21" t="s">
        <v>35</v>
      </c>
      <c r="B28" s="22"/>
      <c r="C28" s="23">
        <f>SUBTOTAL(9,C29:C37)</f>
        <v>5158928.4000000004</v>
      </c>
      <c r="D28" s="23">
        <f>SUBTOTAL(9,D29:D37)</f>
        <v>3936189.5700000003</v>
      </c>
      <c r="E28" s="23">
        <f>+C28+D28</f>
        <v>9095117.9700000007</v>
      </c>
      <c r="F28" s="23">
        <f>SUM(F29:F37)</f>
        <v>3602901.28</v>
      </c>
      <c r="G28" s="23">
        <f>SUM(G29:G37)</f>
        <v>3396981.28</v>
      </c>
      <c r="H28" s="23">
        <f>SUM(H29:H37)</f>
        <v>3396981.28</v>
      </c>
      <c r="I28" s="25">
        <f>SUM(I29:I37)</f>
        <v>3396981.28</v>
      </c>
      <c r="J28" s="23">
        <f>+E28-G28</f>
        <v>5698136.6900000013</v>
      </c>
    </row>
    <row r="29" spans="1:12" x14ac:dyDescent="0.25">
      <c r="A29" s="13"/>
      <c r="B29" s="27" t="s">
        <v>36</v>
      </c>
      <c r="C29" s="15">
        <v>551618.91</v>
      </c>
      <c r="D29" s="16">
        <v>264529.15999999997</v>
      </c>
      <c r="E29" s="15">
        <f>+C29+D29</f>
        <v>816148.07000000007</v>
      </c>
      <c r="F29" s="16">
        <v>460458.25</v>
      </c>
      <c r="G29" s="16">
        <v>460458.25</v>
      </c>
      <c r="H29" s="16">
        <v>460458.25</v>
      </c>
      <c r="I29" s="16">
        <v>460458.25</v>
      </c>
      <c r="J29" s="16">
        <f>+E29-G29</f>
        <v>355689.82000000007</v>
      </c>
    </row>
    <row r="30" spans="1:12" x14ac:dyDescent="0.25">
      <c r="A30" s="13"/>
      <c r="B30" s="27" t="s">
        <v>37</v>
      </c>
      <c r="C30" s="15">
        <v>331810.40000000002</v>
      </c>
      <c r="D30" s="18">
        <v>94892</v>
      </c>
      <c r="E30" s="15">
        <f t="shared" ref="E30:E37" si="3">+C30+D30</f>
        <v>426702.4</v>
      </c>
      <c r="F30" s="16">
        <v>228862.4</v>
      </c>
      <c r="G30" s="16">
        <v>22942.400000000001</v>
      </c>
      <c r="H30" s="16">
        <v>22942.400000000001</v>
      </c>
      <c r="I30" s="16">
        <v>22942.400000000001</v>
      </c>
      <c r="J30" s="16">
        <f>+E30-G30</f>
        <v>403760</v>
      </c>
    </row>
    <row r="31" spans="1:12" x14ac:dyDescent="0.25">
      <c r="A31" s="13"/>
      <c r="B31" s="27" t="s">
        <v>38</v>
      </c>
      <c r="C31" s="15">
        <v>1695898.44</v>
      </c>
      <c r="D31" s="18">
        <v>747143.53</v>
      </c>
      <c r="E31" s="15">
        <f t="shared" si="3"/>
        <v>2443041.9699999997</v>
      </c>
      <c r="F31" s="16">
        <v>740698.54</v>
      </c>
      <c r="G31" s="16">
        <v>740698.54</v>
      </c>
      <c r="H31" s="16">
        <v>740698.54</v>
      </c>
      <c r="I31" s="16">
        <v>740698.54</v>
      </c>
      <c r="J31" s="16">
        <f t="shared" ref="J31:J69" si="4">+E31-G31</f>
        <v>1702343.4299999997</v>
      </c>
    </row>
    <row r="32" spans="1:12" x14ac:dyDescent="0.25">
      <c r="A32" s="13"/>
      <c r="B32" s="27" t="s">
        <v>39</v>
      </c>
      <c r="C32" s="15">
        <v>308595.40000000002</v>
      </c>
      <c r="D32" s="18">
        <v>292289.27</v>
      </c>
      <c r="E32" s="15">
        <f t="shared" si="3"/>
        <v>600884.67000000004</v>
      </c>
      <c r="F32" s="16">
        <v>276403.03999999998</v>
      </c>
      <c r="G32" s="16">
        <v>276403.03999999998</v>
      </c>
      <c r="H32" s="16">
        <v>276403.03999999998</v>
      </c>
      <c r="I32" s="16">
        <v>276403.03999999998</v>
      </c>
      <c r="J32" s="16">
        <f t="shared" si="4"/>
        <v>324481.63000000006</v>
      </c>
    </row>
    <row r="33" spans="1:13" x14ac:dyDescent="0.25">
      <c r="A33" s="13"/>
      <c r="B33" s="27" t="s">
        <v>40</v>
      </c>
      <c r="C33" s="15">
        <v>1422527.37</v>
      </c>
      <c r="D33" s="18">
        <v>918206.62</v>
      </c>
      <c r="E33" s="15">
        <f t="shared" si="3"/>
        <v>2340733.9900000002</v>
      </c>
      <c r="F33" s="16">
        <v>962292.47</v>
      </c>
      <c r="G33" s="16">
        <v>962292.47</v>
      </c>
      <c r="H33" s="16">
        <v>962292.47</v>
      </c>
      <c r="I33" s="16">
        <v>962292.47</v>
      </c>
      <c r="J33" s="16">
        <f t="shared" si="4"/>
        <v>1378441.5200000003</v>
      </c>
    </row>
    <row r="34" spans="1:13" x14ac:dyDescent="0.25">
      <c r="A34" s="13"/>
      <c r="B34" s="27" t="s">
        <v>41</v>
      </c>
      <c r="C34" s="15">
        <v>209747.4</v>
      </c>
      <c r="D34" s="16">
        <v>200000</v>
      </c>
      <c r="E34" s="15">
        <f t="shared" si="3"/>
        <v>409747.4</v>
      </c>
      <c r="F34" s="16">
        <v>221568.5</v>
      </c>
      <c r="G34" s="16">
        <v>221568.5</v>
      </c>
      <c r="H34" s="16">
        <v>221568.5</v>
      </c>
      <c r="I34" s="16">
        <v>221568.5</v>
      </c>
      <c r="J34" s="16">
        <f t="shared" si="4"/>
        <v>188178.90000000002</v>
      </c>
    </row>
    <row r="35" spans="1:13" x14ac:dyDescent="0.25">
      <c r="A35" s="13"/>
      <c r="B35" s="27" t="s">
        <v>42</v>
      </c>
      <c r="C35" s="15">
        <v>116408.36</v>
      </c>
      <c r="D35" s="18">
        <v>130001.64</v>
      </c>
      <c r="E35" s="15">
        <f t="shared" si="3"/>
        <v>246410</v>
      </c>
      <c r="F35" s="16">
        <v>102230.28</v>
      </c>
      <c r="G35" s="16">
        <v>102230.28</v>
      </c>
      <c r="H35" s="16">
        <v>102230.28</v>
      </c>
      <c r="I35" s="16">
        <v>102230.28</v>
      </c>
      <c r="J35" s="16">
        <f t="shared" si="4"/>
        <v>144179.72</v>
      </c>
    </row>
    <row r="36" spans="1:13" x14ac:dyDescent="0.25">
      <c r="A36" s="13"/>
      <c r="B36" s="27" t="s">
        <v>43</v>
      </c>
      <c r="C36" s="15">
        <v>278760.44</v>
      </c>
      <c r="D36" s="18">
        <v>393416.61</v>
      </c>
      <c r="E36" s="15">
        <f t="shared" si="3"/>
        <v>672177.05</v>
      </c>
      <c r="F36" s="16">
        <v>149909.79999999999</v>
      </c>
      <c r="G36" s="16">
        <v>149909.79999999999</v>
      </c>
      <c r="H36" s="16">
        <v>149909.79999999999</v>
      </c>
      <c r="I36" s="16">
        <v>149909.79999999999</v>
      </c>
      <c r="J36" s="16">
        <f t="shared" si="4"/>
        <v>522267.25000000006</v>
      </c>
    </row>
    <row r="37" spans="1:13" x14ac:dyDescent="0.25">
      <c r="A37" s="13"/>
      <c r="B37" s="27" t="s">
        <v>44</v>
      </c>
      <c r="C37" s="15">
        <v>243561.68</v>
      </c>
      <c r="D37" s="18">
        <v>895710.74</v>
      </c>
      <c r="E37" s="15">
        <f t="shared" si="3"/>
        <v>1139272.42</v>
      </c>
      <c r="F37" s="16">
        <v>460478</v>
      </c>
      <c r="G37" s="16">
        <v>460478</v>
      </c>
      <c r="H37" s="16">
        <v>460478</v>
      </c>
      <c r="I37" s="16">
        <v>460478</v>
      </c>
      <c r="J37" s="16">
        <f t="shared" si="4"/>
        <v>678794.41999999993</v>
      </c>
    </row>
    <row r="38" spans="1:13" x14ac:dyDescent="0.25">
      <c r="A38" s="21" t="s">
        <v>45</v>
      </c>
      <c r="B38" s="22"/>
      <c r="C38" s="23">
        <f>SUM(C39:C47)</f>
        <v>226500</v>
      </c>
      <c r="D38" s="23">
        <f t="shared" ref="D38:I38" si="5">SUM(D39:D47)</f>
        <v>335289.95</v>
      </c>
      <c r="E38" s="23">
        <f t="shared" si="5"/>
        <v>561789.94999999995</v>
      </c>
      <c r="F38" s="23">
        <f t="shared" si="5"/>
        <v>319277.11</v>
      </c>
      <c r="G38" s="23">
        <f t="shared" si="5"/>
        <v>319277.11</v>
      </c>
      <c r="H38" s="23">
        <f t="shared" si="5"/>
        <v>319277.11</v>
      </c>
      <c r="I38" s="23">
        <f t="shared" si="5"/>
        <v>319277.11</v>
      </c>
      <c r="J38" s="23">
        <f>+J42</f>
        <v>242512.83999999997</v>
      </c>
    </row>
    <row r="39" spans="1:13" x14ac:dyDescent="0.25">
      <c r="A39" s="26"/>
      <c r="B39" s="27" t="s">
        <v>46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</row>
    <row r="40" spans="1:13" x14ac:dyDescent="0.25">
      <c r="A40" s="26"/>
      <c r="B40" s="27" t="s">
        <v>47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</row>
    <row r="41" spans="1:13" x14ac:dyDescent="0.25">
      <c r="A41" s="26"/>
      <c r="B41" s="27" t="s">
        <v>48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</row>
    <row r="42" spans="1:13" x14ac:dyDescent="0.25">
      <c r="A42" s="13"/>
      <c r="B42" s="14" t="s">
        <v>49</v>
      </c>
      <c r="C42" s="31">
        <v>226500</v>
      </c>
      <c r="D42" s="18">
        <v>335289.95</v>
      </c>
      <c r="E42" s="15">
        <f>+C42+D42</f>
        <v>561789.94999999995</v>
      </c>
      <c r="F42" s="16">
        <v>319277.11</v>
      </c>
      <c r="G42" s="16">
        <v>319277.11</v>
      </c>
      <c r="H42" s="16">
        <v>319277.11</v>
      </c>
      <c r="I42" s="16">
        <v>319277.11</v>
      </c>
      <c r="J42" s="16">
        <f t="shared" si="4"/>
        <v>242512.83999999997</v>
      </c>
    </row>
    <row r="43" spans="1:13" x14ac:dyDescent="0.25">
      <c r="A43" s="13"/>
      <c r="B43" s="14" t="s">
        <v>50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</row>
    <row r="44" spans="1:13" x14ac:dyDescent="0.25">
      <c r="A44" s="13"/>
      <c r="B44" s="27" t="s">
        <v>51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</row>
    <row r="45" spans="1:13" x14ac:dyDescent="0.25">
      <c r="A45" s="13"/>
      <c r="B45" s="1" t="s">
        <v>52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</row>
    <row r="46" spans="1:13" x14ac:dyDescent="0.25">
      <c r="A46" s="13"/>
      <c r="B46" s="14" t="s">
        <v>53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</row>
    <row r="47" spans="1:13" x14ac:dyDescent="0.25">
      <c r="A47" s="13"/>
      <c r="B47" s="14" t="s">
        <v>54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</row>
    <row r="48" spans="1:13" x14ac:dyDescent="0.25">
      <c r="A48" s="21" t="s">
        <v>55</v>
      </c>
      <c r="B48" s="22"/>
      <c r="C48" s="23">
        <f>SUM(C49:C57)</f>
        <v>500000</v>
      </c>
      <c r="D48" s="23">
        <f t="shared" ref="D48:J48" si="6">SUM(D49:D57)</f>
        <v>192645</v>
      </c>
      <c r="E48" s="23">
        <f t="shared" si="6"/>
        <v>692645</v>
      </c>
      <c r="F48" s="23">
        <f t="shared" si="6"/>
        <v>265500</v>
      </c>
      <c r="G48" s="23">
        <f t="shared" si="6"/>
        <v>0</v>
      </c>
      <c r="H48" s="23">
        <f t="shared" si="6"/>
        <v>0</v>
      </c>
      <c r="I48" s="23">
        <f t="shared" si="6"/>
        <v>0</v>
      </c>
      <c r="J48" s="23">
        <f t="shared" si="6"/>
        <v>692645</v>
      </c>
      <c r="L48" s="17"/>
      <c r="M48" s="32"/>
    </row>
    <row r="49" spans="1:13" x14ac:dyDescent="0.25">
      <c r="A49" s="13"/>
      <c r="B49" s="27" t="s">
        <v>56</v>
      </c>
      <c r="C49" s="15">
        <v>300000</v>
      </c>
      <c r="D49" s="17">
        <v>296145</v>
      </c>
      <c r="E49" s="15">
        <f>+C49+D49</f>
        <v>596145</v>
      </c>
      <c r="F49" s="16">
        <v>206500</v>
      </c>
      <c r="G49" s="16">
        <v>0</v>
      </c>
      <c r="H49" s="16">
        <v>0</v>
      </c>
      <c r="I49" s="16">
        <v>0</v>
      </c>
      <c r="J49" s="16">
        <f t="shared" si="4"/>
        <v>596145</v>
      </c>
    </row>
    <row r="50" spans="1:13" x14ac:dyDescent="0.25">
      <c r="A50" s="13"/>
      <c r="B50" s="27" t="s">
        <v>57</v>
      </c>
      <c r="C50" s="16">
        <v>65000</v>
      </c>
      <c r="D50" s="17">
        <v>-47000</v>
      </c>
      <c r="E50" s="15">
        <f>+C50+D50</f>
        <v>18000</v>
      </c>
      <c r="F50" s="16">
        <v>0</v>
      </c>
      <c r="G50" s="16">
        <v>0</v>
      </c>
      <c r="H50" s="16">
        <v>0</v>
      </c>
      <c r="I50" s="16">
        <v>0</v>
      </c>
      <c r="J50" s="16">
        <f t="shared" si="4"/>
        <v>18000</v>
      </c>
    </row>
    <row r="51" spans="1:13" x14ac:dyDescent="0.25">
      <c r="A51" s="13"/>
      <c r="B51" s="27" t="s">
        <v>58</v>
      </c>
      <c r="C51" s="16">
        <v>50000</v>
      </c>
      <c r="D51" s="17">
        <v>-41500</v>
      </c>
      <c r="E51" s="15">
        <f>+C51+D51</f>
        <v>8500</v>
      </c>
      <c r="F51" s="16">
        <v>5000</v>
      </c>
      <c r="G51" s="16">
        <v>0</v>
      </c>
      <c r="H51" s="16">
        <v>0</v>
      </c>
      <c r="I51" s="16">
        <v>0</v>
      </c>
      <c r="J51" s="16">
        <f t="shared" si="4"/>
        <v>8500</v>
      </c>
    </row>
    <row r="52" spans="1:13" x14ac:dyDescent="0.25">
      <c r="A52" s="13"/>
      <c r="B52" s="27" t="s">
        <v>59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</row>
    <row r="53" spans="1:13" x14ac:dyDescent="0.25">
      <c r="A53" s="13"/>
      <c r="B53" s="27" t="s">
        <v>60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</row>
    <row r="54" spans="1:13" x14ac:dyDescent="0.25">
      <c r="A54" s="13"/>
      <c r="B54" s="27" t="s">
        <v>61</v>
      </c>
      <c r="C54" s="16">
        <v>85000</v>
      </c>
      <c r="D54" s="17">
        <v>-15000</v>
      </c>
      <c r="E54" s="15">
        <f>+C54+D54</f>
        <v>70000</v>
      </c>
      <c r="F54" s="16">
        <v>54000</v>
      </c>
      <c r="G54" s="16">
        <v>0</v>
      </c>
      <c r="H54" s="16">
        <v>0</v>
      </c>
      <c r="I54" s="16">
        <v>0</v>
      </c>
      <c r="J54" s="16">
        <f t="shared" si="4"/>
        <v>70000</v>
      </c>
    </row>
    <row r="55" spans="1:13" x14ac:dyDescent="0.25">
      <c r="A55" s="13"/>
      <c r="B55" s="27" t="s">
        <v>62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</row>
    <row r="56" spans="1:13" x14ac:dyDescent="0.25">
      <c r="A56" s="13"/>
      <c r="B56" s="1" t="s">
        <v>63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</row>
    <row r="57" spans="1:13" x14ac:dyDescent="0.25">
      <c r="A57" s="13"/>
      <c r="B57" s="27" t="s">
        <v>64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</row>
    <row r="58" spans="1:13" x14ac:dyDescent="0.25">
      <c r="A58" s="21" t="s">
        <v>65</v>
      </c>
      <c r="B58" s="22"/>
      <c r="C58" s="33">
        <f>SUBTOTAL(9,C59:C61)</f>
        <v>0</v>
      </c>
      <c r="D58" s="33">
        <f t="shared" ref="D58:I58" si="7">SUBTOTAL(9,D59:D61)</f>
        <v>0</v>
      </c>
      <c r="E58" s="33">
        <f t="shared" si="7"/>
        <v>0</v>
      </c>
      <c r="F58" s="33">
        <f t="shared" si="7"/>
        <v>0</v>
      </c>
      <c r="G58" s="33">
        <f t="shared" si="7"/>
        <v>0</v>
      </c>
      <c r="H58" s="33">
        <f t="shared" si="7"/>
        <v>0</v>
      </c>
      <c r="I58" s="33">
        <f t="shared" si="7"/>
        <v>0</v>
      </c>
      <c r="J58" s="33">
        <f>SUBTOTAL(9,J60)</f>
        <v>0</v>
      </c>
    </row>
    <row r="59" spans="1:13" x14ac:dyDescent="0.25">
      <c r="A59" s="26"/>
      <c r="B59" s="27" t="s">
        <v>66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</row>
    <row r="60" spans="1:13" x14ac:dyDescent="0.25">
      <c r="A60" s="13"/>
      <c r="B60" s="27" t="s">
        <v>67</v>
      </c>
      <c r="C60" s="30">
        <v>0</v>
      </c>
      <c r="D60" s="15">
        <v>0</v>
      </c>
      <c r="E60" s="15">
        <f>+C60+D60</f>
        <v>0</v>
      </c>
      <c r="F60" s="16">
        <v>0</v>
      </c>
      <c r="G60" s="16">
        <v>0</v>
      </c>
      <c r="H60" s="16">
        <v>0</v>
      </c>
      <c r="I60" s="16">
        <v>0</v>
      </c>
      <c r="J60" s="16">
        <f>+E60-G60</f>
        <v>0</v>
      </c>
    </row>
    <row r="61" spans="1:13" x14ac:dyDescent="0.25">
      <c r="A61" s="13"/>
      <c r="B61" s="27" t="s">
        <v>68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</row>
    <row r="62" spans="1:13" ht="12.75" customHeight="1" x14ac:dyDescent="0.25">
      <c r="A62" s="21" t="s">
        <v>69</v>
      </c>
      <c r="B62" s="22"/>
      <c r="C62" s="33">
        <f>SUBTOTAL(9,C63:C69)</f>
        <v>0</v>
      </c>
      <c r="D62" s="33">
        <f t="shared" ref="D62:I62" si="8">SUBTOTAL(9,D63:D69)</f>
        <v>226187.69</v>
      </c>
      <c r="E62" s="33">
        <f t="shared" si="8"/>
        <v>226187.69</v>
      </c>
      <c r="F62" s="33">
        <f t="shared" si="8"/>
        <v>0</v>
      </c>
      <c r="G62" s="33">
        <f t="shared" si="8"/>
        <v>0</v>
      </c>
      <c r="H62" s="33">
        <f t="shared" si="8"/>
        <v>0</v>
      </c>
      <c r="I62" s="33">
        <f t="shared" si="8"/>
        <v>0</v>
      </c>
      <c r="J62" s="30">
        <f>SUBTOTAL(9,J69)</f>
        <v>226187.69</v>
      </c>
      <c r="M62" s="32"/>
    </row>
    <row r="63" spans="1:13" ht="12.75" customHeight="1" x14ac:dyDescent="0.25">
      <c r="A63" s="26"/>
      <c r="B63" s="27" t="s">
        <v>70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M63" s="32"/>
    </row>
    <row r="64" spans="1:13" ht="12.75" customHeight="1" x14ac:dyDescent="0.25">
      <c r="A64" s="26"/>
      <c r="B64" s="27" t="s">
        <v>71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M64" s="32"/>
    </row>
    <row r="65" spans="1:13" ht="12.75" customHeight="1" x14ac:dyDescent="0.25">
      <c r="A65" s="26"/>
      <c r="B65" s="27" t="s">
        <v>72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M65" s="32"/>
    </row>
    <row r="66" spans="1:13" ht="12.75" customHeight="1" x14ac:dyDescent="0.25">
      <c r="A66" s="26"/>
      <c r="B66" s="27" t="s">
        <v>73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M66" s="32"/>
    </row>
    <row r="67" spans="1:13" ht="12.75" customHeight="1" x14ac:dyDescent="0.25">
      <c r="A67" s="26"/>
      <c r="B67" s="27" t="s">
        <v>74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M67" s="32"/>
    </row>
    <row r="68" spans="1:13" ht="12.75" customHeight="1" x14ac:dyDescent="0.25">
      <c r="A68" s="26"/>
      <c r="B68" s="27" t="s">
        <v>75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M68" s="32"/>
    </row>
    <row r="69" spans="1:13" ht="26.4" x14ac:dyDescent="0.3">
      <c r="A69" s="26"/>
      <c r="B69" s="14" t="s">
        <v>76</v>
      </c>
      <c r="C69" s="15">
        <v>0</v>
      </c>
      <c r="D69" s="34">
        <v>226187.69</v>
      </c>
      <c r="E69" s="35">
        <f>+C69+D69</f>
        <v>226187.69</v>
      </c>
      <c r="F69" s="36">
        <v>0</v>
      </c>
      <c r="G69" s="30">
        <v>0</v>
      </c>
      <c r="H69" s="30">
        <v>0</v>
      </c>
      <c r="I69" s="30">
        <v>0</v>
      </c>
      <c r="J69" s="16">
        <f t="shared" si="4"/>
        <v>226187.69</v>
      </c>
      <c r="L69" s="32"/>
      <c r="M69" s="17"/>
    </row>
    <row r="70" spans="1:13" x14ac:dyDescent="0.25">
      <c r="A70" s="21" t="s">
        <v>77</v>
      </c>
      <c r="B70" s="22"/>
      <c r="C70" s="33">
        <f>SUBTOTAL(9,C71:C73)</f>
        <v>0</v>
      </c>
      <c r="D70" s="33">
        <f t="shared" ref="D70:I70" si="9">SUBTOTAL(9,D71:D73)</f>
        <v>0</v>
      </c>
      <c r="E70" s="33">
        <f t="shared" si="9"/>
        <v>0</v>
      </c>
      <c r="F70" s="33">
        <f t="shared" si="9"/>
        <v>0</v>
      </c>
      <c r="G70" s="33">
        <f t="shared" si="9"/>
        <v>0</v>
      </c>
      <c r="H70" s="33">
        <f t="shared" si="9"/>
        <v>0</v>
      </c>
      <c r="I70" s="33">
        <f t="shared" si="9"/>
        <v>0</v>
      </c>
      <c r="J70" s="33">
        <v>0</v>
      </c>
      <c r="L70" s="32"/>
      <c r="M70" s="17"/>
    </row>
    <row r="71" spans="1:13" x14ac:dyDescent="0.25">
      <c r="A71" s="26"/>
      <c r="B71" s="14" t="s">
        <v>78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L71" s="32"/>
      <c r="M71" s="17"/>
    </row>
    <row r="72" spans="1:13" x14ac:dyDescent="0.25">
      <c r="A72" s="26"/>
      <c r="B72" s="14" t="s">
        <v>79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L72" s="32"/>
      <c r="M72" s="17"/>
    </row>
    <row r="73" spans="1:13" x14ac:dyDescent="0.25">
      <c r="A73" s="26"/>
      <c r="B73" s="14" t="s">
        <v>80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L73" s="32"/>
      <c r="M73" s="17"/>
    </row>
    <row r="74" spans="1:13" x14ac:dyDescent="0.25">
      <c r="A74" s="21" t="s">
        <v>81</v>
      </c>
      <c r="B74" s="22"/>
      <c r="C74" s="33">
        <f>SUBTOTAL(9,C75:C81)</f>
        <v>0</v>
      </c>
      <c r="D74" s="33">
        <f t="shared" ref="D74:I74" si="10">SUBTOTAL(9,D75:D81)</f>
        <v>0</v>
      </c>
      <c r="E74" s="33">
        <f t="shared" si="10"/>
        <v>0</v>
      </c>
      <c r="F74" s="33">
        <f t="shared" si="10"/>
        <v>0</v>
      </c>
      <c r="G74" s="33">
        <f t="shared" si="10"/>
        <v>0</v>
      </c>
      <c r="H74" s="33">
        <f t="shared" si="10"/>
        <v>0</v>
      </c>
      <c r="I74" s="33">
        <f t="shared" si="10"/>
        <v>0</v>
      </c>
      <c r="J74" s="33">
        <v>0</v>
      </c>
      <c r="L74" s="32"/>
      <c r="M74" s="17"/>
    </row>
    <row r="75" spans="1:13" x14ac:dyDescent="0.25">
      <c r="A75" s="26"/>
      <c r="B75" s="14" t="s">
        <v>82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L75" s="32"/>
      <c r="M75" s="17"/>
    </row>
    <row r="76" spans="1:13" x14ac:dyDescent="0.25">
      <c r="A76" s="26"/>
      <c r="B76" s="14" t="s">
        <v>83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L76" s="32"/>
      <c r="M76" s="17"/>
    </row>
    <row r="77" spans="1:13" x14ac:dyDescent="0.25">
      <c r="A77" s="26"/>
      <c r="B77" s="14" t="s">
        <v>84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L77" s="32"/>
      <c r="M77" s="17"/>
    </row>
    <row r="78" spans="1:13" x14ac:dyDescent="0.25">
      <c r="A78" s="26"/>
      <c r="B78" s="14" t="s">
        <v>85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L78" s="32"/>
      <c r="M78" s="17"/>
    </row>
    <row r="79" spans="1:13" x14ac:dyDescent="0.25">
      <c r="A79" s="26"/>
      <c r="B79" s="14" t="s">
        <v>86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L79" s="32"/>
      <c r="M79" s="17"/>
    </row>
    <row r="80" spans="1:13" x14ac:dyDescent="0.25">
      <c r="A80" s="26"/>
      <c r="B80" s="14" t="s">
        <v>87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L80" s="32"/>
      <c r="M80" s="17"/>
    </row>
    <row r="81" spans="1:13" x14ac:dyDescent="0.25">
      <c r="A81" s="26"/>
      <c r="B81" s="14" t="s">
        <v>88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L81" s="32"/>
      <c r="M81" s="17"/>
    </row>
    <row r="82" spans="1:13" ht="14.4" x14ac:dyDescent="0.3">
      <c r="A82" s="26"/>
      <c r="B82" s="14"/>
      <c r="C82" s="37"/>
      <c r="D82" s="28"/>
      <c r="E82" s="37"/>
      <c r="F82" s="30"/>
      <c r="G82" s="30"/>
      <c r="H82" s="30"/>
      <c r="I82" s="30"/>
      <c r="J82" s="16"/>
      <c r="L82" s="32"/>
      <c r="M82" s="17"/>
    </row>
    <row r="83" spans="1:13" s="42" customFormat="1" x14ac:dyDescent="0.25">
      <c r="A83" s="39"/>
      <c r="B83" s="40" t="s">
        <v>89</v>
      </c>
      <c r="C83" s="41">
        <f t="shared" ref="C83:J83" si="11">+C10+C18+C28+C38+C48+C58+C62</f>
        <v>34981155.340000004</v>
      </c>
      <c r="D83" s="41">
        <f t="shared" si="11"/>
        <v>16391361.129999997</v>
      </c>
      <c r="E83" s="41">
        <f t="shared" si="11"/>
        <v>51372516.469999999</v>
      </c>
      <c r="F83" s="41">
        <f t="shared" si="11"/>
        <v>23431597.610000003</v>
      </c>
      <c r="G83" s="41">
        <f t="shared" si="11"/>
        <v>22960177.610000003</v>
      </c>
      <c r="H83" s="41">
        <f t="shared" si="11"/>
        <v>22960177.610000003</v>
      </c>
      <c r="I83" s="41">
        <f t="shared" si="11"/>
        <v>22960177.610000003</v>
      </c>
      <c r="J83" s="41">
        <f t="shared" si="11"/>
        <v>28412338.860000003</v>
      </c>
      <c r="K83" s="38"/>
      <c r="M83" s="43"/>
    </row>
    <row r="85" spans="1:13" x14ac:dyDescent="0.25">
      <c r="A85" s="3" t="s">
        <v>90</v>
      </c>
      <c r="E85" s="44"/>
      <c r="F85" s="44"/>
      <c r="G85" s="45"/>
      <c r="H85" s="44"/>
      <c r="I85" s="44"/>
      <c r="J85" s="44"/>
    </row>
    <row r="86" spans="1:13" ht="52.5" customHeight="1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1"/>
    </row>
    <row r="87" spans="1:13" x14ac:dyDescent="0.25">
      <c r="A87" s="3"/>
      <c r="E87" s="44"/>
      <c r="F87" s="44"/>
      <c r="G87" s="45"/>
      <c r="H87" s="44"/>
      <c r="I87" s="44"/>
      <c r="J87" s="44"/>
      <c r="K87" s="1"/>
    </row>
    <row r="88" spans="1:13" x14ac:dyDescent="0.25">
      <c r="C88" s="17"/>
      <c r="D88" s="17"/>
      <c r="E88" s="17"/>
      <c r="F88" s="17"/>
      <c r="G88" s="17"/>
      <c r="H88" s="17"/>
      <c r="I88" s="17"/>
      <c r="J88" s="17"/>
      <c r="K88" s="1"/>
    </row>
    <row r="98" spans="11:12" x14ac:dyDescent="0.25">
      <c r="K98" s="1"/>
      <c r="L98" s="42"/>
    </row>
    <row r="99" spans="11:12" x14ac:dyDescent="0.25">
      <c r="K99" s="1"/>
      <c r="L99" s="42"/>
    </row>
    <row r="103" spans="11:12" x14ac:dyDescent="0.25">
      <c r="K103" s="1"/>
      <c r="L103" s="42"/>
    </row>
  </sheetData>
  <mergeCells count="16">
    <mergeCell ref="A62:B62"/>
    <mergeCell ref="A70:B70"/>
    <mergeCell ref="A74:B74"/>
    <mergeCell ref="A86:J86"/>
    <mergeCell ref="A10:B10"/>
    <mergeCell ref="A18:B18"/>
    <mergeCell ref="A28:B28"/>
    <mergeCell ref="A38:B38"/>
    <mergeCell ref="A48:B48"/>
    <mergeCell ref="A58:B58"/>
    <mergeCell ref="A1:J1"/>
    <mergeCell ref="A2:J2"/>
    <mergeCell ref="A3:J3"/>
    <mergeCell ref="A7:B9"/>
    <mergeCell ref="C7:I7"/>
    <mergeCell ref="J7:J8"/>
  </mergeCells>
  <printOptions horizontalCentered="1"/>
  <pageMargins left="0.51181102362204722" right="0.51181102362204722" top="0.35433070866141736" bottom="0.35433070866141736" header="0.31496062992125984" footer="0.31496062992125984"/>
  <pageSetup scale="55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2018-07-26T19:40:14Z</cp:lastPrinted>
  <dcterms:created xsi:type="dcterms:W3CDTF">2018-07-26T19:39:22Z</dcterms:created>
  <dcterms:modified xsi:type="dcterms:W3CDTF">2018-07-26T19:40:39Z</dcterms:modified>
</cp:coreProperties>
</file>